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ericanacctassoc-my.sharepoint.com/personal/barbara_aaahq_org/Documents/Governance-Ops-Membership-Segments/Segments/Segment Leader Website/Meeting Resources/"/>
    </mc:Choice>
  </mc:AlternateContent>
  <xr:revisionPtr revIDLastSave="0" documentId="8_{C49F64A4-258C-4919-909F-A1ED50D28255}" xr6:coauthVersionLast="47" xr6:coauthVersionMax="47" xr10:uidLastSave="{00000000-0000-0000-0000-000000000000}"/>
  <bookViews>
    <workbookView xWindow="28680" yWindow="-120" windowWidth="29040" windowHeight="15840" xr2:uid="{85D9338C-CC49-BA45-B7EC-047B0F050D89}"/>
  </bookViews>
  <sheets>
    <sheet name="MYM Cost Estimate Work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1" l="1"/>
  <c r="E35" i="1"/>
  <c r="C9" i="1"/>
  <c r="E8" i="1"/>
  <c r="E7" i="1"/>
  <c r="E6" i="1"/>
  <c r="E5" i="1"/>
  <c r="E4" i="1"/>
  <c r="E9" i="1" s="1"/>
  <c r="E14" i="1" s="1"/>
  <c r="C38" i="1" s="1"/>
</calcChain>
</file>

<file path=xl/sharedStrings.xml><?xml version="1.0" encoding="utf-8"?>
<sst xmlns="http://schemas.openxmlformats.org/spreadsheetml/2006/main" count="75" uniqueCount="53">
  <si>
    <t>Sample Pricing Worksheet</t>
  </si>
  <si>
    <t>Section Registration Pricing History</t>
  </si>
  <si>
    <t>Attendance Assumption:</t>
  </si>
  <si>
    <t>Revenue: Registration</t>
  </si>
  <si>
    <t>Attendees</t>
  </si>
  <si>
    <t>Reg Fee</t>
  </si>
  <si>
    <t>Revenue</t>
  </si>
  <si>
    <t>AAA Member</t>
  </si>
  <si>
    <t>Non-Member</t>
  </si>
  <si>
    <t>$100 each to AAA General Fund</t>
  </si>
  <si>
    <t>Section 1 Member (includes students)</t>
  </si>
  <si>
    <t>Section 1 Member</t>
  </si>
  <si>
    <t>Section 2 Member</t>
  </si>
  <si>
    <t>Comp registration</t>
  </si>
  <si>
    <t>PhD/New Scholars/Panelists, etc.</t>
  </si>
  <si>
    <t>Additional Revenue</t>
  </si>
  <si>
    <t xml:space="preserve">   Workshop Revenue</t>
  </si>
  <si>
    <t xml:space="preserve">   Submission Revenue</t>
  </si>
  <si>
    <t xml:space="preserve">   Sponsor Revenue</t>
  </si>
  <si>
    <t>TOTAL</t>
  </si>
  <si>
    <t>Estimated 2022 (Location)</t>
  </si>
  <si>
    <t>Actuals from Previous Financial Statements</t>
  </si>
  <si>
    <t>Outflows</t>
  </si>
  <si>
    <t>Outflow Descriptions</t>
  </si>
  <si>
    <t>Hotel Rooms</t>
  </si>
  <si>
    <t>PhD/New Scholars/AV Tech/Speakers, etc.($176.95 room rate + applicable taxes)</t>
  </si>
  <si>
    <t>PhD/New Scholars/AV Tech/Speakers, etc. ($189 room rate + applicable taxes)</t>
  </si>
  <si>
    <t>F&amp;B</t>
  </si>
  <si>
    <t>Hotel AV Support</t>
  </si>
  <si>
    <t>WIFI</t>
  </si>
  <si>
    <t>Required for CPE check in/out &amp; Meeting app</t>
  </si>
  <si>
    <t>Bank Fees</t>
  </si>
  <si>
    <t>On-line registration</t>
  </si>
  <si>
    <t>Submission System</t>
  </si>
  <si>
    <t>(fixed cost)</t>
  </si>
  <si>
    <t>Meeting App</t>
  </si>
  <si>
    <t>Printing</t>
  </si>
  <si>
    <t>At a glance program - No shipping this year as we drove from SRQ</t>
  </si>
  <si>
    <t>Shipping</t>
  </si>
  <si>
    <t>shipping from FL to NV - materials</t>
  </si>
  <si>
    <t>Postage</t>
  </si>
  <si>
    <t>Awards - Monetary</t>
  </si>
  <si>
    <t>Awards - Non-Monetary</t>
  </si>
  <si>
    <t>Meeting Coordinator</t>
  </si>
  <si>
    <t>Fee, Travel &amp; Incidentals per coordinator</t>
  </si>
  <si>
    <t>Speaker Travel Reimbursements</t>
  </si>
  <si>
    <t>ADA accomodations (ASL interpreters,etc.)</t>
  </si>
  <si>
    <t>ADA accomodations</t>
  </si>
  <si>
    <t>Other travel expenses</t>
  </si>
  <si>
    <t>Other misc.</t>
  </si>
  <si>
    <t>Includes Meeting App @ $</t>
  </si>
  <si>
    <t>Net Flow</t>
  </si>
  <si>
    <t>Final Estimated 2022 Outcome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</si>
</sst>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* #,##0_);_(* \(#,##0\);_(* &quot;-&quot;??_);_(@_)"/>
    <numFmt numFmtId="165" formatCode="_(&quot;$&quot;* #,##0_);_(&quot;$&quot;* \(#,##0\);_(&quot;$&quot;* &quot;-&quot;?_);_(@_)"/>
    <numFmt numFmtId="166" formatCode="_(&quot;$&quot;* #,##0_);_(&quot;$&quot;* \(#,##0\);_(&quot;$&quot;* &quot;-&quot;??_);_(@_)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u/>
      <sz val="10"/>
      <color theme="6" tint="0.79998168889431442"/>
      <name val="Arial"/>
      <family val="2"/>
    </font>
    <font>
      <sz val="10"/>
      <color indexed="0"/>
      <name val="Arial"/>
      <family val="2"/>
    </font>
    <font>
      <u val="singleAccounting"/>
      <sz val="10"/>
      <name val="Arial"/>
      <family val="2"/>
    </font>
    <font>
      <u/>
      <sz val="12"/>
      <color theme="1"/>
      <name val="Calibri"/>
      <family val="2"/>
      <scheme val="minor"/>
    </font>
    <font>
      <sz val="10"/>
      <name val="Arial"/>
      <family val="2"/>
    </font>
    <font>
      <b/>
      <u val="double"/>
      <sz val="10"/>
      <name val="Arial"/>
      <family val="2"/>
    </font>
    <font>
      <u val="singleAccounting"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2" fillId="0" borderId="0" xfId="0" applyFont="1"/>
    <xf numFmtId="1" fontId="2" fillId="3" borderId="0" xfId="2" applyNumberFormat="1" applyFont="1" applyFill="1"/>
    <xf numFmtId="0" fontId="0" fillId="0" borderId="4" xfId="0" applyBorder="1"/>
    <xf numFmtId="0" fontId="0" fillId="0" borderId="5" xfId="0" applyBorder="1"/>
    <xf numFmtId="0" fontId="3" fillId="0" borderId="0" xfId="0" applyFont="1"/>
    <xf numFmtId="0" fontId="4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6" fillId="0" borderId="0" xfId="0" applyFont="1"/>
    <xf numFmtId="164" fontId="0" fillId="0" borderId="0" xfId="0" applyNumberFormat="1"/>
    <xf numFmtId="165" fontId="2" fillId="3" borderId="7" xfId="0" applyNumberFormat="1" applyFont="1" applyFill="1" applyBorder="1"/>
    <xf numFmtId="165" fontId="0" fillId="0" borderId="0" xfId="0" applyNumberFormat="1"/>
    <xf numFmtId="0" fontId="6" fillId="0" borderId="4" xfId="0" applyFont="1" applyBorder="1"/>
    <xf numFmtId="166" fontId="0" fillId="0" borderId="0" xfId="1" applyNumberFormat="1" applyFont="1" applyBorder="1"/>
    <xf numFmtId="166" fontId="0" fillId="0" borderId="5" xfId="1" applyNumberFormat="1" applyFont="1" applyBorder="1"/>
    <xf numFmtId="164" fontId="7" fillId="0" borderId="0" xfId="0" applyNumberFormat="1" applyFont="1"/>
    <xf numFmtId="165" fontId="7" fillId="0" borderId="0" xfId="0" applyNumberFormat="1" applyFont="1"/>
    <xf numFmtId="0" fontId="6" fillId="0" borderId="8" xfId="0" applyFont="1" applyBorder="1"/>
    <xf numFmtId="166" fontId="0" fillId="0" borderId="9" xfId="1" applyNumberFormat="1" applyFont="1" applyBorder="1"/>
    <xf numFmtId="166" fontId="0" fillId="0" borderId="10" xfId="1" applyNumberFormat="1" applyFont="1" applyBorder="1"/>
    <xf numFmtId="0" fontId="6" fillId="0" borderId="0" xfId="0" applyFont="1" applyAlignment="1">
      <alignment horizontal="right"/>
    </xf>
    <xf numFmtId="6" fontId="0" fillId="0" borderId="0" xfId="0" applyNumberFormat="1"/>
    <xf numFmtId="165" fontId="2" fillId="0" borderId="0" xfId="0" applyNumberFormat="1" applyFont="1"/>
    <xf numFmtId="0" fontId="2" fillId="7" borderId="11" xfId="0" applyFont="1" applyFill="1" applyBorder="1"/>
    <xf numFmtId="0" fontId="0" fillId="0" borderId="12" xfId="0" applyBorder="1"/>
    <xf numFmtId="0" fontId="0" fillId="0" borderId="13" xfId="0" applyBorder="1"/>
    <xf numFmtId="0" fontId="2" fillId="4" borderId="11" xfId="0" applyFont="1" applyFill="1" applyBorder="1"/>
    <xf numFmtId="0" fontId="0" fillId="4" borderId="12" xfId="0" applyFill="1" applyBorder="1"/>
    <xf numFmtId="0" fontId="3" fillId="0" borderId="14" xfId="0" applyFont="1" applyBorder="1"/>
    <xf numFmtId="0" fontId="8" fillId="0" borderId="15" xfId="0" applyFont="1" applyBorder="1"/>
    <xf numFmtId="0" fontId="9" fillId="0" borderId="14" xfId="0" applyFont="1" applyBorder="1"/>
    <xf numFmtId="0" fontId="0" fillId="0" borderId="15" xfId="0" applyBorder="1" applyAlignment="1">
      <alignment wrapText="1"/>
    </xf>
    <xf numFmtId="0" fontId="0" fillId="0" borderId="15" xfId="0" applyBorder="1"/>
    <xf numFmtId="0" fontId="10" fillId="0" borderId="0" xfId="0" applyFont="1"/>
    <xf numFmtId="165" fontId="11" fillId="0" borderId="0" xfId="0" applyNumberFormat="1" applyFont="1"/>
    <xf numFmtId="0" fontId="9" fillId="0" borderId="16" xfId="0" applyFont="1" applyBorder="1"/>
    <xf numFmtId="0" fontId="0" fillId="0" borderId="17" xfId="0" applyBorder="1"/>
    <xf numFmtId="165" fontId="2" fillId="8" borderId="17" xfId="0" applyNumberFormat="1" applyFont="1" applyFill="1" applyBorder="1"/>
    <xf numFmtId="0" fontId="10" fillId="0" borderId="18" xfId="0" applyFont="1" applyBorder="1"/>
    <xf numFmtId="0" fontId="9" fillId="0" borderId="0" xfId="0" applyFont="1"/>
    <xf numFmtId="165" fontId="0" fillId="9" borderId="0" xfId="0" applyNumberFormat="1" applyFill="1"/>
    <xf numFmtId="0" fontId="2" fillId="2" borderId="0" xfId="0" applyFont="1" applyFill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0606B-906C-F943-9292-109A11F5C0AC}">
  <dimension ref="A1:L38"/>
  <sheetViews>
    <sheetView tabSelected="1" zoomScale="120" zoomScaleNormal="120" workbookViewId="0">
      <selection activeCell="H24" sqref="H24"/>
    </sheetView>
  </sheetViews>
  <sheetFormatPr defaultColWidth="11" defaultRowHeight="15.6" x14ac:dyDescent="0.3"/>
  <cols>
    <col min="1" max="1" width="4.19921875" customWidth="1"/>
    <col min="2" max="2" width="33.69921875" customWidth="1"/>
    <col min="3" max="3" width="11.5" bestFit="1" customWidth="1"/>
    <col min="6" max="6" width="45.296875" customWidth="1"/>
    <col min="7" max="7" width="4.19921875" customWidth="1"/>
    <col min="8" max="8" width="27.5" customWidth="1"/>
    <col min="9" max="9" width="10.5" customWidth="1"/>
    <col min="10" max="11" width="8.69921875" customWidth="1"/>
    <col min="12" max="12" width="52.69921875" customWidth="1"/>
    <col min="248" max="248" width="21.19921875" bestFit="1" customWidth="1"/>
    <col min="254" max="254" width="4.19921875" customWidth="1"/>
    <col min="258" max="258" width="4" customWidth="1"/>
    <col min="261" max="261" width="11.19921875" bestFit="1" customWidth="1"/>
    <col min="504" max="504" width="21.19921875" bestFit="1" customWidth="1"/>
    <col min="510" max="510" width="4.19921875" customWidth="1"/>
    <col min="514" max="514" width="4" customWidth="1"/>
    <col min="517" max="517" width="11.19921875" bestFit="1" customWidth="1"/>
    <col min="760" max="760" width="21.19921875" bestFit="1" customWidth="1"/>
    <col min="766" max="766" width="4.19921875" customWidth="1"/>
    <col min="770" max="770" width="4" customWidth="1"/>
    <col min="773" max="773" width="11.19921875" bestFit="1" customWidth="1"/>
    <col min="1016" max="1016" width="21.19921875" bestFit="1" customWidth="1"/>
    <col min="1022" max="1022" width="4.19921875" customWidth="1"/>
    <col min="1026" max="1026" width="4" customWidth="1"/>
    <col min="1029" max="1029" width="11.19921875" bestFit="1" customWidth="1"/>
    <col min="1272" max="1272" width="21.19921875" bestFit="1" customWidth="1"/>
    <col min="1278" max="1278" width="4.19921875" customWidth="1"/>
    <col min="1282" max="1282" width="4" customWidth="1"/>
    <col min="1285" max="1285" width="11.19921875" bestFit="1" customWidth="1"/>
    <col min="1528" max="1528" width="21.19921875" bestFit="1" customWidth="1"/>
    <col min="1534" max="1534" width="4.19921875" customWidth="1"/>
    <col min="1538" max="1538" width="4" customWidth="1"/>
    <col min="1541" max="1541" width="11.19921875" bestFit="1" customWidth="1"/>
    <col min="1784" max="1784" width="21.19921875" bestFit="1" customWidth="1"/>
    <col min="1790" max="1790" width="4.19921875" customWidth="1"/>
    <col min="1794" max="1794" width="4" customWidth="1"/>
    <col min="1797" max="1797" width="11.19921875" bestFit="1" customWidth="1"/>
    <col min="2040" max="2040" width="21.19921875" bestFit="1" customWidth="1"/>
    <col min="2046" max="2046" width="4.19921875" customWidth="1"/>
    <col min="2050" max="2050" width="4" customWidth="1"/>
    <col min="2053" max="2053" width="11.19921875" bestFit="1" customWidth="1"/>
    <col min="2296" max="2296" width="21.19921875" bestFit="1" customWidth="1"/>
    <col min="2302" max="2302" width="4.19921875" customWidth="1"/>
    <col min="2306" max="2306" width="4" customWidth="1"/>
    <col min="2309" max="2309" width="11.19921875" bestFit="1" customWidth="1"/>
    <col min="2552" max="2552" width="21.19921875" bestFit="1" customWidth="1"/>
    <col min="2558" max="2558" width="4.19921875" customWidth="1"/>
    <col min="2562" max="2562" width="4" customWidth="1"/>
    <col min="2565" max="2565" width="11.19921875" bestFit="1" customWidth="1"/>
    <col min="2808" max="2808" width="21.19921875" bestFit="1" customWidth="1"/>
    <col min="2814" max="2814" width="4.19921875" customWidth="1"/>
    <col min="2818" max="2818" width="4" customWidth="1"/>
    <col min="2821" max="2821" width="11.19921875" bestFit="1" customWidth="1"/>
    <col min="3064" max="3064" width="21.19921875" bestFit="1" customWidth="1"/>
    <col min="3070" max="3070" width="4.19921875" customWidth="1"/>
    <col min="3074" max="3074" width="4" customWidth="1"/>
    <col min="3077" max="3077" width="11.19921875" bestFit="1" customWidth="1"/>
    <col min="3320" max="3320" width="21.19921875" bestFit="1" customWidth="1"/>
    <col min="3326" max="3326" width="4.19921875" customWidth="1"/>
    <col min="3330" max="3330" width="4" customWidth="1"/>
    <col min="3333" max="3333" width="11.19921875" bestFit="1" customWidth="1"/>
    <col min="3576" max="3576" width="21.19921875" bestFit="1" customWidth="1"/>
    <col min="3582" max="3582" width="4.19921875" customWidth="1"/>
    <col min="3586" max="3586" width="4" customWidth="1"/>
    <col min="3589" max="3589" width="11.19921875" bestFit="1" customWidth="1"/>
    <col min="3832" max="3832" width="21.19921875" bestFit="1" customWidth="1"/>
    <col min="3838" max="3838" width="4.19921875" customWidth="1"/>
    <col min="3842" max="3842" width="4" customWidth="1"/>
    <col min="3845" max="3845" width="11.19921875" bestFit="1" customWidth="1"/>
    <col min="4088" max="4088" width="21.19921875" bestFit="1" customWidth="1"/>
    <col min="4094" max="4094" width="4.19921875" customWidth="1"/>
    <col min="4098" max="4098" width="4" customWidth="1"/>
    <col min="4101" max="4101" width="11.19921875" bestFit="1" customWidth="1"/>
    <col min="4344" max="4344" width="21.19921875" bestFit="1" customWidth="1"/>
    <col min="4350" max="4350" width="4.19921875" customWidth="1"/>
    <col min="4354" max="4354" width="4" customWidth="1"/>
    <col min="4357" max="4357" width="11.19921875" bestFit="1" customWidth="1"/>
    <col min="4600" max="4600" width="21.19921875" bestFit="1" customWidth="1"/>
    <col min="4606" max="4606" width="4.19921875" customWidth="1"/>
    <col min="4610" max="4610" width="4" customWidth="1"/>
    <col min="4613" max="4613" width="11.19921875" bestFit="1" customWidth="1"/>
    <col min="4856" max="4856" width="21.19921875" bestFit="1" customWidth="1"/>
    <col min="4862" max="4862" width="4.19921875" customWidth="1"/>
    <col min="4866" max="4866" width="4" customWidth="1"/>
    <col min="4869" max="4869" width="11.19921875" bestFit="1" customWidth="1"/>
    <col min="5112" max="5112" width="21.19921875" bestFit="1" customWidth="1"/>
    <col min="5118" max="5118" width="4.19921875" customWidth="1"/>
    <col min="5122" max="5122" width="4" customWidth="1"/>
    <col min="5125" max="5125" width="11.19921875" bestFit="1" customWidth="1"/>
    <col min="5368" max="5368" width="21.19921875" bestFit="1" customWidth="1"/>
    <col min="5374" max="5374" width="4.19921875" customWidth="1"/>
    <col min="5378" max="5378" width="4" customWidth="1"/>
    <col min="5381" max="5381" width="11.19921875" bestFit="1" customWidth="1"/>
    <col min="5624" max="5624" width="21.19921875" bestFit="1" customWidth="1"/>
    <col min="5630" max="5630" width="4.19921875" customWidth="1"/>
    <col min="5634" max="5634" width="4" customWidth="1"/>
    <col min="5637" max="5637" width="11.19921875" bestFit="1" customWidth="1"/>
    <col min="5880" max="5880" width="21.19921875" bestFit="1" customWidth="1"/>
    <col min="5886" max="5886" width="4.19921875" customWidth="1"/>
    <col min="5890" max="5890" width="4" customWidth="1"/>
    <col min="5893" max="5893" width="11.19921875" bestFit="1" customWidth="1"/>
    <col min="6136" max="6136" width="21.19921875" bestFit="1" customWidth="1"/>
    <col min="6142" max="6142" width="4.19921875" customWidth="1"/>
    <col min="6146" max="6146" width="4" customWidth="1"/>
    <col min="6149" max="6149" width="11.19921875" bestFit="1" customWidth="1"/>
    <col min="6392" max="6392" width="21.19921875" bestFit="1" customWidth="1"/>
    <col min="6398" max="6398" width="4.19921875" customWidth="1"/>
    <col min="6402" max="6402" width="4" customWidth="1"/>
    <col min="6405" max="6405" width="11.19921875" bestFit="1" customWidth="1"/>
    <col min="6648" max="6648" width="21.19921875" bestFit="1" customWidth="1"/>
    <col min="6654" max="6654" width="4.19921875" customWidth="1"/>
    <col min="6658" max="6658" width="4" customWidth="1"/>
    <col min="6661" max="6661" width="11.19921875" bestFit="1" customWidth="1"/>
    <col min="6904" max="6904" width="21.19921875" bestFit="1" customWidth="1"/>
    <col min="6910" max="6910" width="4.19921875" customWidth="1"/>
    <col min="6914" max="6914" width="4" customWidth="1"/>
    <col min="6917" max="6917" width="11.19921875" bestFit="1" customWidth="1"/>
    <col min="7160" max="7160" width="21.19921875" bestFit="1" customWidth="1"/>
    <col min="7166" max="7166" width="4.19921875" customWidth="1"/>
    <col min="7170" max="7170" width="4" customWidth="1"/>
    <col min="7173" max="7173" width="11.19921875" bestFit="1" customWidth="1"/>
    <col min="7416" max="7416" width="21.19921875" bestFit="1" customWidth="1"/>
    <col min="7422" max="7422" width="4.19921875" customWidth="1"/>
    <col min="7426" max="7426" width="4" customWidth="1"/>
    <col min="7429" max="7429" width="11.19921875" bestFit="1" customWidth="1"/>
    <col min="7672" max="7672" width="21.19921875" bestFit="1" customWidth="1"/>
    <col min="7678" max="7678" width="4.19921875" customWidth="1"/>
    <col min="7682" max="7682" width="4" customWidth="1"/>
    <col min="7685" max="7685" width="11.19921875" bestFit="1" customWidth="1"/>
    <col min="7928" max="7928" width="21.19921875" bestFit="1" customWidth="1"/>
    <col min="7934" max="7934" width="4.19921875" customWidth="1"/>
    <col min="7938" max="7938" width="4" customWidth="1"/>
    <col min="7941" max="7941" width="11.19921875" bestFit="1" customWidth="1"/>
    <col min="8184" max="8184" width="21.19921875" bestFit="1" customWidth="1"/>
    <col min="8190" max="8190" width="4.19921875" customWidth="1"/>
    <col min="8194" max="8194" width="4" customWidth="1"/>
    <col min="8197" max="8197" width="11.19921875" bestFit="1" customWidth="1"/>
    <col min="8440" max="8440" width="21.19921875" bestFit="1" customWidth="1"/>
    <col min="8446" max="8446" width="4.19921875" customWidth="1"/>
    <col min="8450" max="8450" width="4" customWidth="1"/>
    <col min="8453" max="8453" width="11.19921875" bestFit="1" customWidth="1"/>
    <col min="8696" max="8696" width="21.19921875" bestFit="1" customWidth="1"/>
    <col min="8702" max="8702" width="4.19921875" customWidth="1"/>
    <col min="8706" max="8706" width="4" customWidth="1"/>
    <col min="8709" max="8709" width="11.19921875" bestFit="1" customWidth="1"/>
    <col min="8952" max="8952" width="21.19921875" bestFit="1" customWidth="1"/>
    <col min="8958" max="8958" width="4.19921875" customWidth="1"/>
    <col min="8962" max="8962" width="4" customWidth="1"/>
    <col min="8965" max="8965" width="11.19921875" bestFit="1" customWidth="1"/>
    <col min="9208" max="9208" width="21.19921875" bestFit="1" customWidth="1"/>
    <col min="9214" max="9214" width="4.19921875" customWidth="1"/>
    <col min="9218" max="9218" width="4" customWidth="1"/>
    <col min="9221" max="9221" width="11.19921875" bestFit="1" customWidth="1"/>
    <col min="9464" max="9464" width="21.19921875" bestFit="1" customWidth="1"/>
    <col min="9470" max="9470" width="4.19921875" customWidth="1"/>
    <col min="9474" max="9474" width="4" customWidth="1"/>
    <col min="9477" max="9477" width="11.19921875" bestFit="1" customWidth="1"/>
    <col min="9720" max="9720" width="21.19921875" bestFit="1" customWidth="1"/>
    <col min="9726" max="9726" width="4.19921875" customWidth="1"/>
    <col min="9730" max="9730" width="4" customWidth="1"/>
    <col min="9733" max="9733" width="11.19921875" bestFit="1" customWidth="1"/>
    <col min="9976" max="9976" width="21.19921875" bestFit="1" customWidth="1"/>
    <col min="9982" max="9982" width="4.19921875" customWidth="1"/>
    <col min="9986" max="9986" width="4" customWidth="1"/>
    <col min="9989" max="9989" width="11.19921875" bestFit="1" customWidth="1"/>
    <col min="10232" max="10232" width="21.19921875" bestFit="1" customWidth="1"/>
    <col min="10238" max="10238" width="4.19921875" customWidth="1"/>
    <col min="10242" max="10242" width="4" customWidth="1"/>
    <col min="10245" max="10245" width="11.19921875" bestFit="1" customWidth="1"/>
    <col min="10488" max="10488" width="21.19921875" bestFit="1" customWidth="1"/>
    <col min="10494" max="10494" width="4.19921875" customWidth="1"/>
    <col min="10498" max="10498" width="4" customWidth="1"/>
    <col min="10501" max="10501" width="11.19921875" bestFit="1" customWidth="1"/>
    <col min="10744" max="10744" width="21.19921875" bestFit="1" customWidth="1"/>
    <col min="10750" max="10750" width="4.19921875" customWidth="1"/>
    <col min="10754" max="10754" width="4" customWidth="1"/>
    <col min="10757" max="10757" width="11.19921875" bestFit="1" customWidth="1"/>
    <col min="11000" max="11000" width="21.19921875" bestFit="1" customWidth="1"/>
    <col min="11006" max="11006" width="4.19921875" customWidth="1"/>
    <col min="11010" max="11010" width="4" customWidth="1"/>
    <col min="11013" max="11013" width="11.19921875" bestFit="1" customWidth="1"/>
    <col min="11256" max="11256" width="21.19921875" bestFit="1" customWidth="1"/>
    <col min="11262" max="11262" width="4.19921875" customWidth="1"/>
    <col min="11266" max="11266" width="4" customWidth="1"/>
    <col min="11269" max="11269" width="11.19921875" bestFit="1" customWidth="1"/>
    <col min="11512" max="11512" width="21.19921875" bestFit="1" customWidth="1"/>
    <col min="11518" max="11518" width="4.19921875" customWidth="1"/>
    <col min="11522" max="11522" width="4" customWidth="1"/>
    <col min="11525" max="11525" width="11.19921875" bestFit="1" customWidth="1"/>
    <col min="11768" max="11768" width="21.19921875" bestFit="1" customWidth="1"/>
    <col min="11774" max="11774" width="4.19921875" customWidth="1"/>
    <col min="11778" max="11778" width="4" customWidth="1"/>
    <col min="11781" max="11781" width="11.19921875" bestFit="1" customWidth="1"/>
    <col min="12024" max="12024" width="21.19921875" bestFit="1" customWidth="1"/>
    <col min="12030" max="12030" width="4.19921875" customWidth="1"/>
    <col min="12034" max="12034" width="4" customWidth="1"/>
    <col min="12037" max="12037" width="11.19921875" bestFit="1" customWidth="1"/>
    <col min="12280" max="12280" width="21.19921875" bestFit="1" customWidth="1"/>
    <col min="12286" max="12286" width="4.19921875" customWidth="1"/>
    <col min="12290" max="12290" width="4" customWidth="1"/>
    <col min="12293" max="12293" width="11.19921875" bestFit="1" customWidth="1"/>
    <col min="12536" max="12536" width="21.19921875" bestFit="1" customWidth="1"/>
    <col min="12542" max="12542" width="4.19921875" customWidth="1"/>
    <col min="12546" max="12546" width="4" customWidth="1"/>
    <col min="12549" max="12549" width="11.19921875" bestFit="1" customWidth="1"/>
    <col min="12792" max="12792" width="21.19921875" bestFit="1" customWidth="1"/>
    <col min="12798" max="12798" width="4.19921875" customWidth="1"/>
    <col min="12802" max="12802" width="4" customWidth="1"/>
    <col min="12805" max="12805" width="11.19921875" bestFit="1" customWidth="1"/>
    <col min="13048" max="13048" width="21.19921875" bestFit="1" customWidth="1"/>
    <col min="13054" max="13054" width="4.19921875" customWidth="1"/>
    <col min="13058" max="13058" width="4" customWidth="1"/>
    <col min="13061" max="13061" width="11.19921875" bestFit="1" customWidth="1"/>
    <col min="13304" max="13304" width="21.19921875" bestFit="1" customWidth="1"/>
    <col min="13310" max="13310" width="4.19921875" customWidth="1"/>
    <col min="13314" max="13314" width="4" customWidth="1"/>
    <col min="13317" max="13317" width="11.19921875" bestFit="1" customWidth="1"/>
    <col min="13560" max="13560" width="21.19921875" bestFit="1" customWidth="1"/>
    <col min="13566" max="13566" width="4.19921875" customWidth="1"/>
    <col min="13570" max="13570" width="4" customWidth="1"/>
    <col min="13573" max="13573" width="11.19921875" bestFit="1" customWidth="1"/>
    <col min="13816" max="13816" width="21.19921875" bestFit="1" customWidth="1"/>
    <col min="13822" max="13822" width="4.19921875" customWidth="1"/>
    <col min="13826" max="13826" width="4" customWidth="1"/>
    <col min="13829" max="13829" width="11.19921875" bestFit="1" customWidth="1"/>
    <col min="14072" max="14072" width="21.19921875" bestFit="1" customWidth="1"/>
    <col min="14078" max="14078" width="4.19921875" customWidth="1"/>
    <col min="14082" max="14082" width="4" customWidth="1"/>
    <col min="14085" max="14085" width="11.19921875" bestFit="1" customWidth="1"/>
    <col min="14328" max="14328" width="21.19921875" bestFit="1" customWidth="1"/>
    <col min="14334" max="14334" width="4.19921875" customWidth="1"/>
    <col min="14338" max="14338" width="4" customWidth="1"/>
    <col min="14341" max="14341" width="11.19921875" bestFit="1" customWidth="1"/>
    <col min="14584" max="14584" width="21.19921875" bestFit="1" customWidth="1"/>
    <col min="14590" max="14590" width="4.19921875" customWidth="1"/>
    <col min="14594" max="14594" width="4" customWidth="1"/>
    <col min="14597" max="14597" width="11.19921875" bestFit="1" customWidth="1"/>
    <col min="14840" max="14840" width="21.19921875" bestFit="1" customWidth="1"/>
    <col min="14846" max="14846" width="4.19921875" customWidth="1"/>
    <col min="14850" max="14850" width="4" customWidth="1"/>
    <col min="14853" max="14853" width="11.19921875" bestFit="1" customWidth="1"/>
    <col min="15096" max="15096" width="21.19921875" bestFit="1" customWidth="1"/>
    <col min="15102" max="15102" width="4.19921875" customWidth="1"/>
    <col min="15106" max="15106" width="4" customWidth="1"/>
    <col min="15109" max="15109" width="11.19921875" bestFit="1" customWidth="1"/>
    <col min="15352" max="15352" width="21.19921875" bestFit="1" customWidth="1"/>
    <col min="15358" max="15358" width="4.19921875" customWidth="1"/>
    <col min="15362" max="15362" width="4" customWidth="1"/>
    <col min="15365" max="15365" width="11.19921875" bestFit="1" customWidth="1"/>
    <col min="15608" max="15608" width="21.19921875" bestFit="1" customWidth="1"/>
    <col min="15614" max="15614" width="4.19921875" customWidth="1"/>
    <col min="15618" max="15618" width="4" customWidth="1"/>
    <col min="15621" max="15621" width="11.19921875" bestFit="1" customWidth="1"/>
    <col min="15864" max="15864" width="21.19921875" bestFit="1" customWidth="1"/>
    <col min="15870" max="15870" width="4.19921875" customWidth="1"/>
    <col min="15874" max="15874" width="4" customWidth="1"/>
    <col min="15877" max="15877" width="11.19921875" bestFit="1" customWidth="1"/>
    <col min="16120" max="16120" width="21.19921875" bestFit="1" customWidth="1"/>
    <col min="16126" max="16126" width="4.19921875" customWidth="1"/>
    <col min="16130" max="16130" width="4" customWidth="1"/>
    <col min="16133" max="16133" width="11.19921875" bestFit="1" customWidth="1"/>
  </cols>
  <sheetData>
    <row r="1" spans="2:11" x14ac:dyDescent="0.3">
      <c r="C1" s="48" t="s">
        <v>0</v>
      </c>
      <c r="D1" s="48"/>
      <c r="E1" s="48"/>
      <c r="F1" s="48"/>
      <c r="G1" s="1"/>
      <c r="H1" s="2" t="s">
        <v>1</v>
      </c>
      <c r="I1" s="3"/>
      <c r="J1" s="3"/>
      <c r="K1" s="4"/>
    </row>
    <row r="2" spans="2:11" x14ac:dyDescent="0.3">
      <c r="B2" s="5"/>
      <c r="C2" s="5" t="s">
        <v>2</v>
      </c>
      <c r="D2" s="5"/>
      <c r="E2" s="6">
        <v>200</v>
      </c>
      <c r="H2" s="7"/>
      <c r="K2" s="8"/>
    </row>
    <row r="3" spans="2:11" x14ac:dyDescent="0.3">
      <c r="B3" s="9" t="s">
        <v>3</v>
      </c>
      <c r="C3" s="10" t="s">
        <v>4</v>
      </c>
      <c r="D3" s="11" t="s">
        <v>5</v>
      </c>
      <c r="E3" s="12" t="s">
        <v>6</v>
      </c>
      <c r="F3" s="12"/>
      <c r="G3" s="12"/>
      <c r="H3" s="13"/>
      <c r="I3" s="14">
        <v>2019</v>
      </c>
      <c r="J3" s="14">
        <v>2018</v>
      </c>
      <c r="K3" s="14">
        <v>2017</v>
      </c>
    </row>
    <row r="4" spans="2:11" x14ac:dyDescent="0.3">
      <c r="B4" s="15" t="s">
        <v>7</v>
      </c>
      <c r="C4" s="16">
        <v>15</v>
      </c>
      <c r="D4" s="17">
        <v>320</v>
      </c>
      <c r="E4" s="18">
        <f>+D4*C4</f>
        <v>4800</v>
      </c>
      <c r="F4" s="18"/>
      <c r="G4" s="18"/>
      <c r="H4" s="19" t="s">
        <v>7</v>
      </c>
      <c r="I4" s="20">
        <v>320</v>
      </c>
      <c r="J4" s="20">
        <v>280</v>
      </c>
      <c r="K4" s="21">
        <v>280</v>
      </c>
    </row>
    <row r="5" spans="2:11" x14ac:dyDescent="0.3">
      <c r="B5" s="15" t="s">
        <v>8</v>
      </c>
      <c r="C5" s="16">
        <v>7</v>
      </c>
      <c r="D5" s="17">
        <v>420</v>
      </c>
      <c r="E5" s="18">
        <f>+(D5*C5)-C5*100</f>
        <v>2240</v>
      </c>
      <c r="F5" s="18" t="s">
        <v>9</v>
      </c>
      <c r="G5" s="18"/>
      <c r="H5" s="19" t="s">
        <v>8</v>
      </c>
      <c r="I5" s="20">
        <v>320</v>
      </c>
      <c r="J5" s="20">
        <v>280</v>
      </c>
      <c r="K5" s="21">
        <v>280</v>
      </c>
    </row>
    <row r="6" spans="2:11" x14ac:dyDescent="0.3">
      <c r="B6" s="15" t="s">
        <v>10</v>
      </c>
      <c r="C6" s="16">
        <v>100</v>
      </c>
      <c r="D6" s="17">
        <v>295</v>
      </c>
      <c r="E6" s="18">
        <f>+D6*C6</f>
        <v>29500</v>
      </c>
      <c r="F6" s="18"/>
      <c r="G6" s="18"/>
      <c r="H6" s="19" t="s">
        <v>11</v>
      </c>
      <c r="I6" s="20">
        <v>295</v>
      </c>
      <c r="J6" s="20">
        <v>250</v>
      </c>
      <c r="K6" s="21">
        <v>250</v>
      </c>
    </row>
    <row r="7" spans="2:11" x14ac:dyDescent="0.3">
      <c r="B7" s="15" t="s">
        <v>12</v>
      </c>
      <c r="C7" s="16">
        <v>50</v>
      </c>
      <c r="D7" s="17">
        <v>295</v>
      </c>
      <c r="E7" s="18">
        <f>+D7*C7</f>
        <v>14750</v>
      </c>
      <c r="F7" s="18"/>
      <c r="G7" s="18"/>
      <c r="H7" s="19" t="s">
        <v>12</v>
      </c>
      <c r="I7" s="20">
        <v>295</v>
      </c>
      <c r="J7" s="20">
        <v>250</v>
      </c>
      <c r="K7" s="21">
        <v>250</v>
      </c>
    </row>
    <row r="8" spans="2:11" ht="16.8" x14ac:dyDescent="0.4">
      <c r="B8" s="15" t="s">
        <v>13</v>
      </c>
      <c r="C8" s="22">
        <v>41</v>
      </c>
      <c r="D8" s="17">
        <v>0</v>
      </c>
      <c r="E8" s="23">
        <f>+D8*C8</f>
        <v>0</v>
      </c>
      <c r="F8" s="23" t="s">
        <v>14</v>
      </c>
      <c r="G8" s="23"/>
      <c r="H8" s="24" t="s">
        <v>13</v>
      </c>
      <c r="I8" s="25">
        <v>0</v>
      </c>
      <c r="J8" s="25">
        <v>0</v>
      </c>
      <c r="K8" s="26">
        <v>0</v>
      </c>
    </row>
    <row r="9" spans="2:11" x14ac:dyDescent="0.3">
      <c r="B9" s="27"/>
      <c r="C9" s="16">
        <f>+SUM(C4:C8)</f>
        <v>213</v>
      </c>
      <c r="E9" s="18">
        <f>SUM(E4:E8)</f>
        <v>51290</v>
      </c>
    </row>
    <row r="10" spans="2:11" x14ac:dyDescent="0.3">
      <c r="B10" s="15" t="s">
        <v>15</v>
      </c>
      <c r="C10" s="16"/>
      <c r="H10" s="15"/>
    </row>
    <row r="11" spans="2:11" x14ac:dyDescent="0.3">
      <c r="B11" s="15" t="s">
        <v>16</v>
      </c>
      <c r="C11" s="16"/>
      <c r="D11" s="28"/>
      <c r="H11" s="15"/>
    </row>
    <row r="12" spans="2:11" x14ac:dyDescent="0.3">
      <c r="B12" s="15" t="s">
        <v>17</v>
      </c>
      <c r="C12" s="16"/>
      <c r="D12" s="28"/>
      <c r="H12" s="15"/>
    </row>
    <row r="13" spans="2:11" x14ac:dyDescent="0.3">
      <c r="B13" s="15" t="s">
        <v>18</v>
      </c>
      <c r="E13" s="18">
        <v>26000</v>
      </c>
      <c r="H13" s="15"/>
    </row>
    <row r="14" spans="2:11" x14ac:dyDescent="0.3">
      <c r="B14" s="15" t="s">
        <v>19</v>
      </c>
      <c r="E14" s="29">
        <f>SUM(E9:E13)</f>
        <v>77290</v>
      </c>
    </row>
    <row r="16" spans="2:11" ht="16.2" thickBot="1" x14ac:dyDescent="0.35"/>
    <row r="17" spans="1:12" x14ac:dyDescent="0.3">
      <c r="B17" s="30" t="s">
        <v>20</v>
      </c>
      <c r="C17" s="31"/>
      <c r="D17" s="31"/>
      <c r="E17" s="31"/>
      <c r="F17" s="32"/>
      <c r="H17" s="33" t="s">
        <v>21</v>
      </c>
      <c r="I17" s="34"/>
      <c r="J17" s="31"/>
      <c r="K17" s="31"/>
      <c r="L17" s="32"/>
    </row>
    <row r="18" spans="1:12" x14ac:dyDescent="0.3">
      <c r="B18" s="35" t="s">
        <v>22</v>
      </c>
      <c r="F18" s="36" t="s">
        <v>23</v>
      </c>
      <c r="H18" s="35" t="s">
        <v>22</v>
      </c>
      <c r="L18" s="36" t="s">
        <v>23</v>
      </c>
    </row>
    <row r="19" spans="1:12" ht="33" customHeight="1" x14ac:dyDescent="0.3">
      <c r="B19" s="37" t="s">
        <v>24</v>
      </c>
      <c r="E19" s="18">
        <v>8000</v>
      </c>
      <c r="F19" s="38" t="s">
        <v>25</v>
      </c>
      <c r="H19" s="37" t="s">
        <v>24</v>
      </c>
      <c r="K19" s="18">
        <v>6991</v>
      </c>
      <c r="L19" s="38" t="s">
        <v>26</v>
      </c>
    </row>
    <row r="20" spans="1:12" x14ac:dyDescent="0.3">
      <c r="B20" s="37" t="s">
        <v>27</v>
      </c>
      <c r="E20" s="18">
        <v>42510</v>
      </c>
      <c r="F20" s="39"/>
      <c r="H20" s="37" t="s">
        <v>27</v>
      </c>
      <c r="K20" s="18">
        <v>40705</v>
      </c>
      <c r="L20" s="39"/>
    </row>
    <row r="21" spans="1:12" x14ac:dyDescent="0.3">
      <c r="B21" s="37" t="s">
        <v>28</v>
      </c>
      <c r="E21" s="18">
        <v>18000</v>
      </c>
      <c r="F21" s="39"/>
      <c r="H21" s="37" t="s">
        <v>28</v>
      </c>
      <c r="K21" s="18">
        <v>15293</v>
      </c>
      <c r="L21" s="39"/>
    </row>
    <row r="22" spans="1:12" x14ac:dyDescent="0.3">
      <c r="B22" s="37" t="s">
        <v>29</v>
      </c>
      <c r="E22" s="18">
        <v>0</v>
      </c>
      <c r="F22" s="39" t="s">
        <v>30</v>
      </c>
      <c r="H22" s="37" t="s">
        <v>29</v>
      </c>
      <c r="K22" s="18">
        <v>0</v>
      </c>
      <c r="L22" s="39"/>
    </row>
    <row r="23" spans="1:12" x14ac:dyDescent="0.3">
      <c r="B23" s="37" t="s">
        <v>31</v>
      </c>
      <c r="E23" s="18">
        <v>1000</v>
      </c>
      <c r="F23" s="39" t="s">
        <v>32</v>
      </c>
      <c r="H23" s="37" t="s">
        <v>31</v>
      </c>
      <c r="K23" s="18">
        <v>899</v>
      </c>
      <c r="L23" s="39" t="s">
        <v>32</v>
      </c>
    </row>
    <row r="24" spans="1:12" x14ac:dyDescent="0.3">
      <c r="B24" s="37" t="s">
        <v>33</v>
      </c>
      <c r="E24" s="18">
        <v>1800</v>
      </c>
      <c r="F24" s="39" t="s">
        <v>34</v>
      </c>
      <c r="H24" s="37" t="s">
        <v>33</v>
      </c>
      <c r="K24" s="18">
        <v>0</v>
      </c>
      <c r="L24" s="39"/>
    </row>
    <row r="25" spans="1:12" x14ac:dyDescent="0.3">
      <c r="B25" s="37" t="s">
        <v>35</v>
      </c>
      <c r="E25" s="18">
        <v>1400</v>
      </c>
      <c r="F25" s="39" t="s">
        <v>34</v>
      </c>
      <c r="H25" s="37" t="s">
        <v>35</v>
      </c>
      <c r="K25" s="18">
        <v>0</v>
      </c>
      <c r="L25" s="39"/>
    </row>
    <row r="26" spans="1:12" x14ac:dyDescent="0.3">
      <c r="B26" s="37" t="s">
        <v>36</v>
      </c>
      <c r="E26" s="18">
        <v>0</v>
      </c>
      <c r="F26" s="39"/>
      <c r="H26" s="37" t="s">
        <v>36</v>
      </c>
      <c r="K26" s="18">
        <v>45</v>
      </c>
      <c r="L26" s="39" t="s">
        <v>37</v>
      </c>
    </row>
    <row r="27" spans="1:12" x14ac:dyDescent="0.3">
      <c r="B27" s="37" t="s">
        <v>38</v>
      </c>
      <c r="E27" s="18">
        <v>600</v>
      </c>
      <c r="F27" s="39" t="s">
        <v>39</v>
      </c>
      <c r="H27" s="37" t="s">
        <v>40</v>
      </c>
      <c r="K27" s="18">
        <v>529</v>
      </c>
      <c r="L27" s="39"/>
    </row>
    <row r="28" spans="1:12" x14ac:dyDescent="0.3">
      <c r="B28" s="37" t="s">
        <v>41</v>
      </c>
      <c r="E28" s="18">
        <v>0</v>
      </c>
      <c r="F28" s="39"/>
      <c r="H28" s="37" t="s">
        <v>41</v>
      </c>
      <c r="K28" s="18">
        <v>1500</v>
      </c>
      <c r="L28" s="39"/>
    </row>
    <row r="29" spans="1:12" x14ac:dyDescent="0.3">
      <c r="B29" s="37" t="s">
        <v>42</v>
      </c>
      <c r="E29" s="18">
        <v>0</v>
      </c>
      <c r="F29" s="39"/>
      <c r="H29" s="37" t="s">
        <v>42</v>
      </c>
      <c r="K29" s="18">
        <v>1493</v>
      </c>
      <c r="L29" s="39"/>
    </row>
    <row r="30" spans="1:12" x14ac:dyDescent="0.3">
      <c r="B30" s="37" t="s">
        <v>43</v>
      </c>
      <c r="E30" s="18">
        <v>2600</v>
      </c>
      <c r="F30" s="39" t="s">
        <v>44</v>
      </c>
      <c r="H30" s="37" t="s">
        <v>43</v>
      </c>
      <c r="K30" s="18">
        <v>3932</v>
      </c>
      <c r="L30" s="39"/>
    </row>
    <row r="31" spans="1:12" x14ac:dyDescent="0.3">
      <c r="A31" s="40"/>
      <c r="B31" s="37" t="s">
        <v>45</v>
      </c>
      <c r="E31" s="18">
        <v>0</v>
      </c>
      <c r="F31" s="39"/>
      <c r="G31" s="40"/>
      <c r="H31" s="37" t="s">
        <v>45</v>
      </c>
      <c r="K31" s="18">
        <v>1227</v>
      </c>
      <c r="L31" s="39"/>
    </row>
    <row r="32" spans="1:12" x14ac:dyDescent="0.3">
      <c r="B32" s="37" t="s">
        <v>46</v>
      </c>
      <c r="E32" s="18">
        <v>220</v>
      </c>
      <c r="F32" s="39"/>
      <c r="H32" s="37" t="s">
        <v>47</v>
      </c>
      <c r="K32" s="18">
        <v>0</v>
      </c>
      <c r="L32" s="39"/>
    </row>
    <row r="33" spans="2:12" x14ac:dyDescent="0.3">
      <c r="B33" s="37" t="s">
        <v>48</v>
      </c>
      <c r="E33" s="18">
        <v>0</v>
      </c>
      <c r="F33" s="39"/>
      <c r="H33" s="37" t="s">
        <v>48</v>
      </c>
      <c r="K33" s="18">
        <v>0</v>
      </c>
      <c r="L33" s="39"/>
    </row>
    <row r="34" spans="2:12" ht="17.399999999999999" x14ac:dyDescent="0.45">
      <c r="B34" s="37" t="s">
        <v>49</v>
      </c>
      <c r="E34" s="41">
        <v>203</v>
      </c>
      <c r="F34" s="39" t="s">
        <v>50</v>
      </c>
      <c r="H34" s="37" t="s">
        <v>49</v>
      </c>
      <c r="K34" s="41">
        <v>125</v>
      </c>
      <c r="L34" s="39"/>
    </row>
    <row r="35" spans="2:12" ht="16.2" thickBot="1" x14ac:dyDescent="0.35">
      <c r="B35" s="42" t="s">
        <v>51</v>
      </c>
      <c r="C35" s="43"/>
      <c r="D35" s="43"/>
      <c r="E35" s="44">
        <f>SUM(E19:E34)</f>
        <v>76333</v>
      </c>
      <c r="F35" s="45"/>
      <c r="H35" s="42"/>
      <c r="I35" s="43"/>
      <c r="J35" s="43"/>
      <c r="K35" s="44">
        <f>SUM(K19:K34)</f>
        <v>72739</v>
      </c>
      <c r="L35" s="45"/>
    </row>
    <row r="38" spans="2:12" x14ac:dyDescent="0.3">
      <c r="B38" s="46" t="s">
        <v>52</v>
      </c>
      <c r="C38" s="47">
        <f>SUM(E14-E35)</f>
        <v>957</v>
      </c>
    </row>
  </sheetData>
  <mergeCells count="1">
    <mergeCell ref="C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MYM Cost Estimate Worksheet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Shauna Bigelow</cp:lastModifiedBy>
  <dcterms:created xsi:type="dcterms:W3CDTF">2022-09-25T19:35:28Z</dcterms:created>
  <dcterms:modified xsi:type="dcterms:W3CDTF">2022-10-12T20:37:30Z</dcterms:modified>
</cp:coreProperties>
</file>